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0035" windowHeight="4350"/>
  </bookViews>
  <sheets>
    <sheet name="DifficultyList" sheetId="1" r:id="rId1"/>
    <sheet name="DifficultyDistribution" sheetId="2" r:id="rId2"/>
  </sheets>
  <calcPr calcId="145621"/>
</workbook>
</file>

<file path=xl/calcChain.xml><?xml version="1.0" encoding="utf-8"?>
<calcChain xmlns="http://schemas.openxmlformats.org/spreadsheetml/2006/main">
  <c r="J22" i="2" l="1"/>
  <c r="I22" i="2"/>
  <c r="H22" i="2"/>
  <c r="G22" i="2"/>
  <c r="F22" i="2"/>
  <c r="E22" i="2"/>
  <c r="D22" i="2"/>
  <c r="C22" i="2"/>
  <c r="B22" i="2"/>
  <c r="J21" i="2"/>
  <c r="I21" i="2"/>
  <c r="H21" i="2"/>
  <c r="G21" i="2"/>
  <c r="F21" i="2"/>
  <c r="E21" i="2"/>
  <c r="D21" i="2"/>
  <c r="C21" i="2"/>
  <c r="B21" i="2"/>
  <c r="J20" i="2"/>
  <c r="I20" i="2"/>
  <c r="H20" i="2"/>
  <c r="G20" i="2"/>
  <c r="F20" i="2"/>
  <c r="E20" i="2"/>
  <c r="D20" i="2"/>
  <c r="C20" i="2"/>
  <c r="B20" i="2"/>
  <c r="J19" i="2"/>
  <c r="I19" i="2"/>
  <c r="H19" i="2"/>
  <c r="G19" i="2"/>
  <c r="F19" i="2"/>
  <c r="E19" i="2"/>
  <c r="D19" i="2"/>
  <c r="C19" i="2"/>
  <c r="B19" i="2"/>
  <c r="J18" i="2"/>
  <c r="I18" i="2"/>
  <c r="H18" i="2"/>
  <c r="G18" i="2"/>
  <c r="F18" i="2"/>
  <c r="E18" i="2"/>
  <c r="D18" i="2"/>
  <c r="C18" i="2"/>
  <c r="B18" i="2"/>
  <c r="J17" i="2"/>
  <c r="I17" i="2"/>
  <c r="H17" i="2"/>
  <c r="G17" i="2"/>
  <c r="F17" i="2"/>
  <c r="E17" i="2"/>
  <c r="D17" i="2"/>
  <c r="C17" i="2"/>
  <c r="B17" i="2"/>
  <c r="J16" i="2"/>
  <c r="I16" i="2"/>
  <c r="H16" i="2"/>
  <c r="G16" i="2"/>
  <c r="F16" i="2"/>
  <c r="E16" i="2"/>
  <c r="D16" i="2"/>
  <c r="C16" i="2"/>
  <c r="B16" i="2"/>
  <c r="J15" i="2"/>
  <c r="I15" i="2"/>
  <c r="H15" i="2"/>
  <c r="G15" i="2"/>
  <c r="F15" i="2"/>
  <c r="E15" i="2"/>
  <c r="D15" i="2"/>
  <c r="C15" i="2"/>
  <c r="B15" i="2"/>
  <c r="J14" i="2"/>
  <c r="I14" i="2"/>
  <c r="H14" i="2"/>
  <c r="G14" i="2"/>
  <c r="F14" i="2"/>
  <c r="E14" i="2"/>
  <c r="D14" i="2"/>
  <c r="C14" i="2"/>
  <c r="B14" i="2"/>
  <c r="J13" i="2"/>
  <c r="I13" i="2"/>
  <c r="H13" i="2"/>
  <c r="G13" i="2"/>
  <c r="F13" i="2"/>
  <c r="E13" i="2"/>
  <c r="D13" i="2"/>
  <c r="C13" i="2"/>
  <c r="B13" i="2"/>
  <c r="J12" i="2"/>
  <c r="I12" i="2"/>
  <c r="H12" i="2"/>
  <c r="G12" i="2"/>
  <c r="F12" i="2"/>
  <c r="E12" i="2"/>
  <c r="D12" i="2"/>
  <c r="C12" i="2"/>
  <c r="B12" i="2"/>
  <c r="J11" i="2"/>
  <c r="I11" i="2"/>
  <c r="H11" i="2"/>
  <c r="G11" i="2"/>
  <c r="F11" i="2"/>
  <c r="E11" i="2"/>
  <c r="D11" i="2"/>
  <c r="C11" i="2"/>
  <c r="B11" i="2"/>
  <c r="J10" i="2"/>
  <c r="I10" i="2"/>
  <c r="H10" i="2"/>
  <c r="G10" i="2"/>
  <c r="F10" i="2"/>
  <c r="E10" i="2"/>
  <c r="D10" i="2"/>
  <c r="C10" i="2"/>
  <c r="B10" i="2"/>
  <c r="J9" i="2"/>
  <c r="I9" i="2"/>
  <c r="H9" i="2"/>
  <c r="G9" i="2"/>
  <c r="F9" i="2"/>
  <c r="E9" i="2"/>
  <c r="D9" i="2"/>
  <c r="C9" i="2"/>
  <c r="B9" i="2"/>
  <c r="J8" i="2"/>
  <c r="I8" i="2"/>
  <c r="H8" i="2"/>
  <c r="G8" i="2"/>
  <c r="F8" i="2"/>
  <c r="E8" i="2"/>
  <c r="D8" i="2"/>
  <c r="C8" i="2"/>
  <c r="B8" i="2"/>
  <c r="J7" i="2"/>
  <c r="I7" i="2"/>
  <c r="H7" i="2"/>
  <c r="G7" i="2"/>
  <c r="F7" i="2"/>
  <c r="E7" i="2"/>
  <c r="D7" i="2"/>
  <c r="C7" i="2"/>
  <c r="B7" i="2"/>
  <c r="J6" i="2"/>
  <c r="I6" i="2"/>
  <c r="H6" i="2"/>
  <c r="G6" i="2"/>
  <c r="F6" i="2"/>
  <c r="E6" i="2"/>
  <c r="D6" i="2"/>
  <c r="C6" i="2"/>
  <c r="B6" i="2"/>
  <c r="J5" i="2"/>
  <c r="I5" i="2"/>
  <c r="H5" i="2"/>
  <c r="G5" i="2"/>
  <c r="F5" i="2"/>
  <c r="E5" i="2"/>
  <c r="D5" i="2"/>
  <c r="C5" i="2"/>
  <c r="B5" i="2"/>
  <c r="J4" i="2"/>
  <c r="I4" i="2"/>
  <c r="H4" i="2"/>
  <c r="G4" i="2"/>
  <c r="F4" i="2"/>
  <c r="E4" i="2"/>
  <c r="D4" i="2"/>
  <c r="C4" i="2"/>
  <c r="B4" i="2"/>
  <c r="J3" i="2"/>
  <c r="I3" i="2"/>
  <c r="H3" i="2"/>
  <c r="G3" i="2"/>
  <c r="F3" i="2"/>
  <c r="E3" i="2"/>
  <c r="D3" i="2"/>
  <c r="C3" i="2"/>
  <c r="B3" i="2"/>
  <c r="K37" i="1"/>
  <c r="J37" i="1"/>
  <c r="I37" i="1"/>
  <c r="H37" i="1"/>
  <c r="G37" i="1"/>
  <c r="F37" i="1"/>
  <c r="E37" i="1"/>
  <c r="D37" i="1"/>
  <c r="C37" i="1"/>
  <c r="C38" i="1" l="1"/>
  <c r="B23" i="2"/>
  <c r="C23" i="2"/>
  <c r="G23" i="2"/>
  <c r="D23" i="2"/>
  <c r="I23" i="2"/>
  <c r="E23" i="2"/>
  <c r="J23" i="2"/>
  <c r="F23" i="2"/>
  <c r="H23" i="2"/>
  <c r="H38" i="1"/>
</calcChain>
</file>

<file path=xl/sharedStrings.xml><?xml version="1.0" encoding="utf-8"?>
<sst xmlns="http://schemas.openxmlformats.org/spreadsheetml/2006/main" count="60" uniqueCount="54">
  <si>
    <t>SP</t>
    <phoneticPr fontId="3"/>
  </si>
  <si>
    <t>DP</t>
    <phoneticPr fontId="3"/>
  </si>
  <si>
    <t>LV</t>
    <phoneticPr fontId="3"/>
  </si>
  <si>
    <t>Song Name</t>
    <phoneticPr fontId="3"/>
  </si>
  <si>
    <t>Be</t>
    <phoneticPr fontId="3"/>
  </si>
  <si>
    <t>Ba</t>
    <phoneticPr fontId="3"/>
  </si>
  <si>
    <t>Di</t>
    <phoneticPr fontId="3"/>
  </si>
  <si>
    <t>Ex</t>
    <phoneticPr fontId="3"/>
  </si>
  <si>
    <t>Ch</t>
    <phoneticPr fontId="3"/>
  </si>
  <si>
    <t>Di</t>
    <phoneticPr fontId="3"/>
  </si>
  <si>
    <t>Ex</t>
    <phoneticPr fontId="3"/>
  </si>
  <si>
    <t>bluemarine</t>
    <phoneticPr fontId="3"/>
  </si>
  <si>
    <t>Breakbeats earthquake</t>
    <phoneticPr fontId="3"/>
  </si>
  <si>
    <t>fallen</t>
    <phoneticPr fontId="3"/>
  </si>
  <si>
    <t>Grazia</t>
    <phoneticPr fontId="3"/>
  </si>
  <si>
    <t>particella</t>
    <phoneticPr fontId="3"/>
  </si>
  <si>
    <t>uneasy</t>
    <phoneticPr fontId="3"/>
  </si>
  <si>
    <t>Al-mina</t>
    <phoneticPr fontId="3"/>
  </si>
  <si>
    <t>Arousal</t>
    <phoneticPr fontId="3"/>
  </si>
  <si>
    <t>ELECTRONIC WORLD</t>
    <phoneticPr fontId="3"/>
  </si>
  <si>
    <t>Empfanger</t>
    <phoneticPr fontId="3"/>
  </si>
  <si>
    <t>firmamento</t>
    <phoneticPr fontId="3"/>
  </si>
  <si>
    <t>Luminous Azurite</t>
    <phoneticPr fontId="3"/>
  </si>
  <si>
    <t>Mirage of Ice</t>
    <phoneticPr fontId="3"/>
  </si>
  <si>
    <t>Restecalme</t>
    <phoneticPr fontId="3"/>
  </si>
  <si>
    <t>Rises ran</t>
    <phoneticPr fontId="3"/>
  </si>
  <si>
    <t>Satellite Euro</t>
    <phoneticPr fontId="3"/>
  </si>
  <si>
    <t>Snow Scatter</t>
    <phoneticPr fontId="3"/>
  </si>
  <si>
    <t>Superalloy Sound Wave</t>
    <phoneticPr fontId="3"/>
  </si>
  <si>
    <t>人格障害某人薬漬け</t>
    <rPh sb="0" eb="4">
      <t>ジンカクショウガイ</t>
    </rPh>
    <rPh sb="4" eb="6">
      <t>ボウジン</t>
    </rPh>
    <rPh sb="6" eb="8">
      <t>クスリヅ</t>
    </rPh>
    <phoneticPr fontId="3"/>
  </si>
  <si>
    <t>電撃舞踊黄金体験</t>
    <rPh sb="0" eb="8">
      <t>デンゲキブヨウオウゴンタイケン</t>
    </rPh>
    <phoneticPr fontId="3"/>
  </si>
  <si>
    <t>THIS IS THE SXXT</t>
    <phoneticPr fontId="3"/>
  </si>
  <si>
    <t>Pray To The Play</t>
    <phoneticPr fontId="3"/>
  </si>
  <si>
    <t>SP</t>
    <phoneticPr fontId="3"/>
  </si>
  <si>
    <t>DP</t>
    <phoneticPr fontId="3"/>
  </si>
  <si>
    <t>Dif</t>
    <phoneticPr fontId="3"/>
  </si>
  <si>
    <t>Be</t>
    <phoneticPr fontId="3"/>
  </si>
  <si>
    <t>Ba</t>
    <phoneticPr fontId="3"/>
  </si>
  <si>
    <t>Di</t>
    <phoneticPr fontId="3"/>
  </si>
  <si>
    <t>Ex</t>
    <phoneticPr fontId="3"/>
  </si>
  <si>
    <t>Ch</t>
    <phoneticPr fontId="3"/>
  </si>
  <si>
    <t>Tot</t>
    <phoneticPr fontId="3"/>
  </si>
  <si>
    <t>Cityscape of Night</t>
    <phoneticPr fontId="3"/>
  </si>
  <si>
    <t>ELIMINATE</t>
    <phoneticPr fontId="3"/>
  </si>
  <si>
    <t>BAD NEWS</t>
    <phoneticPr fontId="3"/>
  </si>
  <si>
    <t>klosed</t>
    <phoneticPr fontId="3"/>
  </si>
  <si>
    <t>Deep Bass Fortissimo</t>
    <phoneticPr fontId="3"/>
  </si>
  <si>
    <t>Hail A Tech Dance</t>
    <phoneticPr fontId="3"/>
  </si>
  <si>
    <t>We Are Hard Dancers!</t>
    <phoneticPr fontId="3"/>
  </si>
  <si>
    <t>Y</t>
    <phoneticPr fontId="3"/>
  </si>
  <si>
    <t>methane</t>
    <phoneticPr fontId="3"/>
  </si>
  <si>
    <t>The Refreshing</t>
    <phoneticPr fontId="3"/>
  </si>
  <si>
    <t>Episode IV -dawn-</t>
    <phoneticPr fontId="3"/>
  </si>
  <si>
    <t>Deep Bass Fortless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</si>
</sst>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9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9"/>
      <color theme="0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 applyFill="1" applyBorder="1">
      <alignment vertical="center"/>
    </xf>
    <xf numFmtId="0" fontId="4" fillId="2" borderId="1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6" fillId="8" borderId="2" xfId="0" applyFont="1" applyFill="1" applyBorder="1" applyAlignment="1">
      <alignment horizontal="right" vertical="center"/>
    </xf>
    <xf numFmtId="0" fontId="6" fillId="3" borderId="1" xfId="0" applyFont="1" applyFill="1" applyBorder="1">
      <alignment vertical="center"/>
    </xf>
    <xf numFmtId="0" fontId="6" fillId="4" borderId="1" xfId="0" applyFont="1" applyFill="1" applyBorder="1">
      <alignment vertical="center"/>
    </xf>
    <xf numFmtId="0" fontId="6" fillId="5" borderId="1" xfId="0" applyFont="1" applyFill="1" applyBorder="1">
      <alignment vertical="center"/>
    </xf>
    <xf numFmtId="0" fontId="6" fillId="6" borderId="1" xfId="0" applyFont="1" applyFill="1" applyBorder="1">
      <alignment vertical="center"/>
    </xf>
    <xf numFmtId="0" fontId="6" fillId="7" borderId="1" xfId="0" applyFont="1" applyFill="1" applyBorder="1">
      <alignment vertical="center"/>
    </xf>
    <xf numFmtId="0" fontId="5" fillId="7" borderId="1" xfId="0" applyFont="1" applyFill="1" applyBorder="1">
      <alignment vertical="center"/>
    </xf>
    <xf numFmtId="0" fontId="6" fillId="0" borderId="3" xfId="0" applyFont="1" applyFill="1" applyBorder="1" applyAlignment="1">
      <alignment horizontal="right" vertical="center"/>
    </xf>
    <xf numFmtId="0" fontId="6" fillId="3" borderId="3" xfId="0" applyFont="1" applyFill="1" applyBorder="1">
      <alignment vertical="center"/>
    </xf>
    <xf numFmtId="0" fontId="6" fillId="4" borderId="3" xfId="0" applyFont="1" applyFill="1" applyBorder="1">
      <alignment vertical="center"/>
    </xf>
    <xf numFmtId="0" fontId="6" fillId="5" borderId="3" xfId="0" applyFont="1" applyFill="1" applyBorder="1">
      <alignment vertical="center"/>
    </xf>
    <xf numFmtId="0" fontId="6" fillId="6" borderId="3" xfId="0" applyFont="1" applyFill="1" applyBorder="1">
      <alignment vertical="center"/>
    </xf>
    <xf numFmtId="0" fontId="6" fillId="7" borderId="3" xfId="0" applyFont="1" applyFill="1" applyBorder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3" borderId="4" xfId="0" applyFont="1" applyFill="1" applyBorder="1">
      <alignment vertical="center"/>
    </xf>
    <xf numFmtId="0" fontId="6" fillId="4" borderId="4" xfId="0" applyFont="1" applyFill="1" applyBorder="1">
      <alignment vertical="center"/>
    </xf>
    <xf numFmtId="0" fontId="6" fillId="5" borderId="4" xfId="0" applyFont="1" applyFill="1" applyBorder="1">
      <alignment vertical="center"/>
    </xf>
    <xf numFmtId="0" fontId="6" fillId="6" borderId="4" xfId="0" applyFont="1" applyFill="1" applyBorder="1">
      <alignment vertical="center"/>
    </xf>
    <xf numFmtId="0" fontId="6" fillId="7" borderId="4" xfId="0" applyFont="1" applyFill="1" applyBorder="1">
      <alignment vertical="center"/>
    </xf>
    <xf numFmtId="0" fontId="6" fillId="0" borderId="0" xfId="0" applyFont="1">
      <alignment vertical="center"/>
    </xf>
    <xf numFmtId="0" fontId="6" fillId="5" borderId="2" xfId="0" applyFont="1" applyFill="1" applyBorder="1" applyAlignment="1">
      <alignment horizontal="right" vertical="center"/>
    </xf>
    <xf numFmtId="0" fontId="6" fillId="5" borderId="3" xfId="0" applyFont="1" applyFill="1" applyBorder="1" applyAlignment="1">
      <alignment horizontal="right" vertical="center"/>
    </xf>
    <xf numFmtId="0" fontId="1" fillId="0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8" borderId="1" xfId="0" applyFont="1" applyFill="1" applyBorder="1">
      <alignment vertical="center"/>
    </xf>
    <xf numFmtId="0" fontId="6" fillId="8" borderId="4" xfId="0" applyFont="1" applyFill="1" applyBorder="1" applyAlignment="1">
      <alignment horizontal="right" vertical="center"/>
    </xf>
    <xf numFmtId="0" fontId="6" fillId="8" borderId="3" xfId="0" applyFont="1" applyFill="1" applyBorder="1">
      <alignment vertical="center"/>
    </xf>
    <xf numFmtId="0" fontId="6" fillId="0" borderId="6" xfId="0" applyFont="1" applyFill="1" applyBorder="1" applyAlignment="1">
      <alignment horizontal="right" vertical="center"/>
    </xf>
    <xf numFmtId="0" fontId="6" fillId="5" borderId="7" xfId="0" applyFont="1" applyFill="1" applyBorder="1" applyAlignment="1">
      <alignment horizontal="right" vertical="center"/>
    </xf>
    <xf numFmtId="0" fontId="6" fillId="3" borderId="6" xfId="0" applyFont="1" applyFill="1" applyBorder="1">
      <alignment vertical="center"/>
    </xf>
    <xf numFmtId="0" fontId="6" fillId="4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6" borderId="6" xfId="0" applyFont="1" applyFill="1" applyBorder="1">
      <alignment vertical="center"/>
    </xf>
    <xf numFmtId="0" fontId="6" fillId="7" borderId="6" xfId="0" applyFont="1" applyFill="1" applyBorder="1">
      <alignment vertical="center"/>
    </xf>
    <xf numFmtId="0" fontId="6" fillId="5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CC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bg1"/>
                </a:solidFill>
              </a:defRPr>
            </a:pPr>
            <a:r>
              <a:rPr lang="en-US" altLang="ja-JP">
                <a:solidFill>
                  <a:schemeClr val="bg1"/>
                </a:solidFill>
              </a:rPr>
              <a:t>SINGLE</a:t>
            </a:r>
            <a:endParaRPr lang="ja-JP" altLang="en-US">
              <a:solidFill>
                <a:schemeClr val="bg1"/>
              </a:solidFill>
            </a:endParaRPr>
          </a:p>
        </c:rich>
      </c:tx>
      <c:layout>
        <c:manualLayout>
          <c:xMode val="edge"/>
          <c:yMode val="edge"/>
          <c:x val="0.88550845328771788"/>
          <c:y val="8.1788010698224445E-2"/>
        </c:manualLayout>
      </c:layout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BEGINNER</c:v>
          </c:tx>
          <c:spPr>
            <a:solidFill>
              <a:srgbClr val="00FFFF"/>
            </a:solidFill>
          </c:spPr>
          <c:invertIfNegative val="0"/>
          <c:val>
            <c:numRef>
              <c:f>DifficultyDistribution!$B$3:$B$21</c:f>
              <c:numCache>
                <c:formatCode>General</c:formatCode>
                <c:ptCount val="19"/>
                <c:pt idx="0">
                  <c:v>12</c:v>
                </c:pt>
                <c:pt idx="1">
                  <c:v>12</c:v>
                </c:pt>
                <c:pt idx="2">
                  <c:v>6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tx>
            <c:v>BASIC</c:v>
          </c:tx>
          <c:spPr>
            <a:solidFill>
              <a:srgbClr val="FFFF00"/>
            </a:solidFill>
          </c:spPr>
          <c:invertIfNegative val="0"/>
          <c:val>
            <c:numRef>
              <c:f>DifficultyDistribution!$C$3:$C$21</c:f>
              <c:numCache>
                <c:formatCode>General</c:formatCode>
                <c:ptCount val="19"/>
                <c:pt idx="0">
                  <c:v>0</c:v>
                </c:pt>
                <c:pt idx="1">
                  <c:v>3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3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2"/>
          <c:order val="2"/>
          <c:tx>
            <c:v>DIFFICULT</c:v>
          </c:tx>
          <c:spPr>
            <a:solidFill>
              <a:srgbClr val="FF0000"/>
            </a:solidFill>
          </c:spPr>
          <c:invertIfNegative val="0"/>
          <c:val>
            <c:numRef>
              <c:f>DifficultyDistribution!$D$3:$D$21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3"/>
          <c:order val="3"/>
          <c:tx>
            <c:v>EXPERT</c:v>
          </c:tx>
          <c:spPr>
            <a:solidFill>
              <a:srgbClr val="00FF00"/>
            </a:solidFill>
          </c:spPr>
          <c:invertIfNegative val="0"/>
          <c:val>
            <c:numRef>
              <c:f>DifficultyDistribution!$E$3:$E$21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4</c:v>
                </c:pt>
                <c:pt idx="10">
                  <c:v>8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4"/>
          <c:order val="4"/>
          <c:tx>
            <c:v>CHALLENGE</c:v>
          </c:tx>
          <c:spPr>
            <a:solidFill>
              <a:srgbClr val="FF00FF"/>
            </a:solidFill>
          </c:spPr>
          <c:invertIfNegative val="0"/>
          <c:val>
            <c:numRef>
              <c:f>DifficultyDistribution!$F$3:$F$21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901376"/>
        <c:axId val="98911360"/>
      </c:barChart>
      <c:catAx>
        <c:axId val="989013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ja-JP"/>
          </a:p>
        </c:txPr>
        <c:crossAx val="98911360"/>
        <c:crosses val="autoZero"/>
        <c:auto val="1"/>
        <c:lblAlgn val="ctr"/>
        <c:lblOffset val="100"/>
        <c:noMultiLvlLbl val="0"/>
      </c:catAx>
      <c:valAx>
        <c:axId val="98911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ja-JP"/>
          </a:p>
        </c:txPr>
        <c:crossAx val="98901376"/>
        <c:crosses val="autoZero"/>
        <c:crossBetween val="between"/>
      </c:valAx>
      <c:spPr>
        <a:solidFill>
          <a:schemeClr val="tx1"/>
        </a:solidFill>
      </c:spPr>
    </c:plotArea>
    <c:legend>
      <c:legendPos val="r"/>
      <c:layout>
        <c:manualLayout>
          <c:xMode val="edge"/>
          <c:yMode val="edge"/>
          <c:x val="0.88626353829441695"/>
          <c:y val="0.60962762866320541"/>
          <c:w val="0.10131892344832104"/>
          <c:h val="0.30910954731555357"/>
        </c:manualLayout>
      </c:layout>
      <c:overlay val="0"/>
      <c:txPr>
        <a:bodyPr/>
        <a:lstStyle/>
        <a:p>
          <a:pPr>
            <a:defRPr>
              <a:solidFill>
                <a:schemeClr val="bg1"/>
              </a:solidFill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tx1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bg1"/>
                </a:solidFill>
              </a:defRPr>
            </a:pPr>
            <a:r>
              <a:rPr lang="en-US" altLang="ja-JP">
                <a:solidFill>
                  <a:schemeClr val="bg1"/>
                </a:solidFill>
              </a:rPr>
              <a:t>DOUBLE</a:t>
            </a:r>
            <a:endParaRPr lang="ja-JP" altLang="en-US">
              <a:solidFill>
                <a:schemeClr val="bg1"/>
              </a:solidFill>
            </a:endParaRPr>
          </a:p>
        </c:rich>
      </c:tx>
      <c:layout>
        <c:manualLayout>
          <c:xMode val="edge"/>
          <c:yMode val="edge"/>
          <c:x val="0.87763009623797028"/>
          <c:y val="7.499999999999999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4.1771033166308758E-2"/>
          <c:y val="4.6260498687664041E-2"/>
          <c:w val="0.82525971526286501"/>
          <c:h val="0.84935761154855638"/>
        </c:manualLayout>
      </c:layout>
      <c:barChart>
        <c:barDir val="col"/>
        <c:grouping val="clustered"/>
        <c:varyColors val="0"/>
        <c:ser>
          <c:idx val="0"/>
          <c:order val="0"/>
          <c:tx>
            <c:v>BASIC</c:v>
          </c:tx>
          <c:spPr>
            <a:solidFill>
              <a:srgbClr val="FFFF00"/>
            </a:solidFill>
          </c:spPr>
          <c:invertIfNegative val="0"/>
          <c:val>
            <c:numRef>
              <c:f>DifficultyDistribution!$G$3:$G$21</c:f>
              <c:numCache>
                <c:formatCode>General</c:formatCode>
                <c:ptCount val="19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3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tx>
            <c:v>DIFFICULT</c:v>
          </c:tx>
          <c:spPr>
            <a:solidFill>
              <a:srgbClr val="FF0000"/>
            </a:solidFill>
          </c:spPr>
          <c:invertIfNegative val="0"/>
          <c:val>
            <c:numRef>
              <c:f>DifficultyDistribution!$H$3:$H$21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2"/>
          <c:order val="2"/>
          <c:tx>
            <c:v>EXPERT</c:v>
          </c:tx>
          <c:spPr>
            <a:solidFill>
              <a:srgbClr val="00FF00"/>
            </a:solidFill>
          </c:spPr>
          <c:invertIfNegative val="0"/>
          <c:val>
            <c:numRef>
              <c:f>DifficultyDistribution!$I$3:$I$21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4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3"/>
          <c:order val="3"/>
          <c:tx>
            <c:v>CHALLENGE</c:v>
          </c:tx>
          <c:spPr>
            <a:solidFill>
              <a:srgbClr val="FF00FF"/>
            </a:solidFill>
          </c:spPr>
          <c:invertIfNegative val="0"/>
          <c:val>
            <c:numRef>
              <c:f>DifficultyDistribution!$J$3:$J$21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946432"/>
        <c:axId val="98956416"/>
      </c:barChart>
      <c:catAx>
        <c:axId val="989464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ja-JP"/>
          </a:p>
        </c:txPr>
        <c:crossAx val="98956416"/>
        <c:crosses val="autoZero"/>
        <c:auto val="1"/>
        <c:lblAlgn val="ctr"/>
        <c:lblOffset val="100"/>
        <c:noMultiLvlLbl val="0"/>
      </c:catAx>
      <c:valAx>
        <c:axId val="98956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ja-JP"/>
          </a:p>
        </c:txPr>
        <c:crossAx val="98946432"/>
        <c:crosses val="autoZero"/>
        <c:crossBetween val="between"/>
        <c:majorUnit val="1"/>
      </c:valAx>
      <c:spPr>
        <a:solidFill>
          <a:schemeClr val="tx1"/>
        </a:solidFill>
      </c:spPr>
    </c:plotArea>
    <c:legend>
      <c:legendPos val="r"/>
      <c:layout>
        <c:manualLayout>
          <c:xMode val="edge"/>
          <c:yMode val="edge"/>
          <c:x val="0.88755392965953539"/>
          <c:y val="0.64525754593175855"/>
          <c:w val="0.10143701075723795"/>
          <c:h val="0.25115157480314959"/>
        </c:manualLayout>
      </c:layout>
      <c:overlay val="0"/>
      <c:txPr>
        <a:bodyPr/>
        <a:lstStyle/>
        <a:p>
          <a:pPr>
            <a:defRPr>
              <a:solidFill>
                <a:schemeClr val="bg1"/>
              </a:solidFill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tx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57149</xdr:colOff>
      <xdr:row>0</xdr:row>
      <xdr:rowOff>38100</xdr:rowOff>
    </xdr:from>
    <xdr:to>
      <xdr:col>24</xdr:col>
      <xdr:colOff>447675</xdr:colOff>
      <xdr:row>21</xdr:row>
      <xdr:rowOff>104776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57150</xdr:colOff>
      <xdr:row>22</xdr:row>
      <xdr:rowOff>38101</xdr:rowOff>
    </xdr:from>
    <xdr:to>
      <xdr:col>24</xdr:col>
      <xdr:colOff>447675</xdr:colOff>
      <xdr:row>43</xdr:row>
      <xdr:rowOff>85726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K38"/>
  <sheetViews>
    <sheetView tabSelected="1" workbookViewId="0"/>
  </sheetViews>
  <sheetFormatPr defaultRowHeight="11.25" x14ac:dyDescent="0.15"/>
  <cols>
    <col min="1" max="1" width="3.83203125" customWidth="1"/>
    <col min="2" max="2" width="30.83203125" customWidth="1"/>
    <col min="3" max="11" width="3.83203125" customWidth="1"/>
  </cols>
  <sheetData>
    <row r="1" spans="1:11" x14ac:dyDescent="0.15">
      <c r="A1" s="1"/>
      <c r="B1" s="2"/>
      <c r="C1" s="46" t="s">
        <v>0</v>
      </c>
      <c r="D1" s="47"/>
      <c r="E1" s="47"/>
      <c r="F1" s="47"/>
      <c r="G1" s="47"/>
      <c r="H1" s="47" t="s">
        <v>1</v>
      </c>
      <c r="I1" s="47"/>
      <c r="J1" s="47"/>
      <c r="K1" s="47"/>
    </row>
    <row r="2" spans="1:11" x14ac:dyDescent="0.15">
      <c r="A2" s="3" t="s">
        <v>2</v>
      </c>
      <c r="B2" s="4" t="s">
        <v>3</v>
      </c>
      <c r="C2" s="5" t="s">
        <v>4</v>
      </c>
      <c r="D2" s="6" t="s">
        <v>5</v>
      </c>
      <c r="E2" s="7" t="s">
        <v>6</v>
      </c>
      <c r="F2" s="8" t="s">
        <v>7</v>
      </c>
      <c r="G2" s="9" t="s">
        <v>8</v>
      </c>
      <c r="H2" s="6" t="s">
        <v>5</v>
      </c>
      <c r="I2" s="7" t="s">
        <v>9</v>
      </c>
      <c r="J2" s="8" t="s">
        <v>10</v>
      </c>
      <c r="K2" s="9" t="s">
        <v>8</v>
      </c>
    </row>
    <row r="3" spans="1:11" x14ac:dyDescent="0.15">
      <c r="A3" s="10">
        <v>1</v>
      </c>
      <c r="B3" s="11" t="s">
        <v>11</v>
      </c>
      <c r="C3" s="12">
        <v>1</v>
      </c>
      <c r="D3" s="13">
        <v>3</v>
      </c>
      <c r="E3" s="14">
        <v>6</v>
      </c>
      <c r="F3" s="15">
        <v>11</v>
      </c>
      <c r="G3" s="16">
        <v>7</v>
      </c>
      <c r="H3" s="13">
        <v>3</v>
      </c>
      <c r="I3" s="14">
        <v>6</v>
      </c>
      <c r="J3" s="15">
        <v>11</v>
      </c>
      <c r="K3" s="16">
        <v>7</v>
      </c>
    </row>
    <row r="4" spans="1:11" x14ac:dyDescent="0.15">
      <c r="A4" s="10">
        <v>1</v>
      </c>
      <c r="B4" s="11" t="s">
        <v>12</v>
      </c>
      <c r="C4" s="12">
        <v>2</v>
      </c>
      <c r="D4" s="13">
        <v>4</v>
      </c>
      <c r="E4" s="14">
        <v>7</v>
      </c>
      <c r="F4" s="15">
        <v>12</v>
      </c>
      <c r="G4" s="16"/>
      <c r="H4" s="13">
        <v>4</v>
      </c>
      <c r="I4" s="14">
        <v>8</v>
      </c>
      <c r="J4" s="15">
        <v>13</v>
      </c>
      <c r="K4" s="16"/>
    </row>
    <row r="5" spans="1:11" x14ac:dyDescent="0.15">
      <c r="A5" s="10">
        <v>1</v>
      </c>
      <c r="B5" s="11" t="s">
        <v>13</v>
      </c>
      <c r="C5" s="12">
        <v>1</v>
      </c>
      <c r="D5" s="13">
        <v>2</v>
      </c>
      <c r="E5" s="14">
        <v>4</v>
      </c>
      <c r="F5" s="15">
        <v>9</v>
      </c>
      <c r="G5" s="17"/>
      <c r="H5" s="13">
        <v>1</v>
      </c>
      <c r="I5" s="14">
        <v>4</v>
      </c>
      <c r="J5" s="15">
        <v>9</v>
      </c>
      <c r="K5" s="17"/>
    </row>
    <row r="6" spans="1:11" x14ac:dyDescent="0.15">
      <c r="A6" s="10">
        <v>1</v>
      </c>
      <c r="B6" s="11" t="s">
        <v>14</v>
      </c>
      <c r="C6" s="12">
        <v>2</v>
      </c>
      <c r="D6" s="13">
        <v>4</v>
      </c>
      <c r="E6" s="14">
        <v>7</v>
      </c>
      <c r="F6" s="15">
        <v>11</v>
      </c>
      <c r="G6" s="16"/>
      <c r="H6" s="13">
        <v>3</v>
      </c>
      <c r="I6" s="14">
        <v>7</v>
      </c>
      <c r="J6" s="15">
        <v>11</v>
      </c>
      <c r="K6" s="16"/>
    </row>
    <row r="7" spans="1:11" x14ac:dyDescent="0.15">
      <c r="A7" s="10">
        <v>1</v>
      </c>
      <c r="B7" s="11" t="s">
        <v>15</v>
      </c>
      <c r="C7" s="12">
        <v>1</v>
      </c>
      <c r="D7" s="13">
        <v>2</v>
      </c>
      <c r="E7" s="14">
        <v>5</v>
      </c>
      <c r="F7" s="15">
        <v>10</v>
      </c>
      <c r="G7" s="16"/>
      <c r="H7" s="13">
        <v>1</v>
      </c>
      <c r="I7" s="14">
        <v>7</v>
      </c>
      <c r="J7" s="15">
        <v>10</v>
      </c>
      <c r="K7" s="16"/>
    </row>
    <row r="8" spans="1:11" x14ac:dyDescent="0.15">
      <c r="A8" s="10">
        <v>1</v>
      </c>
      <c r="B8" s="11" t="s">
        <v>16</v>
      </c>
      <c r="C8" s="12">
        <v>1</v>
      </c>
      <c r="D8" s="13">
        <v>3</v>
      </c>
      <c r="E8" s="14">
        <v>6</v>
      </c>
      <c r="F8" s="15">
        <v>12</v>
      </c>
      <c r="G8" s="16"/>
      <c r="H8" s="13">
        <v>2</v>
      </c>
      <c r="I8" s="14">
        <v>6</v>
      </c>
      <c r="J8" s="15">
        <v>12</v>
      </c>
      <c r="K8" s="16"/>
    </row>
    <row r="9" spans="1:11" x14ac:dyDescent="0.15">
      <c r="A9" s="10">
        <v>1</v>
      </c>
      <c r="B9" s="11" t="s">
        <v>17</v>
      </c>
      <c r="C9" s="12">
        <v>2</v>
      </c>
      <c r="D9" s="13">
        <v>4</v>
      </c>
      <c r="E9" s="14">
        <v>6</v>
      </c>
      <c r="F9" s="15">
        <v>11</v>
      </c>
      <c r="G9" s="16"/>
      <c r="H9" s="13">
        <v>3</v>
      </c>
      <c r="I9" s="14">
        <v>7</v>
      </c>
      <c r="J9" s="15">
        <v>12</v>
      </c>
      <c r="K9" s="16"/>
    </row>
    <row r="10" spans="1:11" x14ac:dyDescent="0.15">
      <c r="A10" s="10">
        <v>1</v>
      </c>
      <c r="B10" s="11" t="s">
        <v>18</v>
      </c>
      <c r="C10" s="12">
        <v>2</v>
      </c>
      <c r="D10" s="13">
        <v>5</v>
      </c>
      <c r="E10" s="14">
        <v>10</v>
      </c>
      <c r="F10" s="15">
        <v>14</v>
      </c>
      <c r="G10" s="16"/>
      <c r="H10" s="13">
        <v>4</v>
      </c>
      <c r="I10" s="14">
        <v>10</v>
      </c>
      <c r="J10" s="15">
        <v>14</v>
      </c>
      <c r="K10" s="16"/>
    </row>
    <row r="11" spans="1:11" x14ac:dyDescent="0.15">
      <c r="A11" s="10">
        <v>1</v>
      </c>
      <c r="B11" s="11" t="s">
        <v>19</v>
      </c>
      <c r="C11" s="12">
        <v>1</v>
      </c>
      <c r="D11" s="13">
        <v>3</v>
      </c>
      <c r="E11" s="14">
        <v>7</v>
      </c>
      <c r="F11" s="15">
        <v>10</v>
      </c>
      <c r="G11" s="16">
        <v>10</v>
      </c>
      <c r="H11" s="13">
        <v>2</v>
      </c>
      <c r="I11" s="14">
        <v>8</v>
      </c>
      <c r="J11" s="15">
        <v>10</v>
      </c>
      <c r="K11" s="16">
        <v>10</v>
      </c>
    </row>
    <row r="12" spans="1:11" x14ac:dyDescent="0.15">
      <c r="A12" s="10">
        <v>1</v>
      </c>
      <c r="B12" s="11" t="s">
        <v>20</v>
      </c>
      <c r="C12" s="12">
        <v>2</v>
      </c>
      <c r="D12" s="13">
        <v>5</v>
      </c>
      <c r="E12" s="14">
        <v>8</v>
      </c>
      <c r="F12" s="15">
        <v>11</v>
      </c>
      <c r="G12" s="16"/>
      <c r="H12" s="13">
        <v>5</v>
      </c>
      <c r="I12" s="14">
        <v>9</v>
      </c>
      <c r="J12" s="15">
        <v>11</v>
      </c>
      <c r="K12" s="16"/>
    </row>
    <row r="13" spans="1:11" x14ac:dyDescent="0.15">
      <c r="A13" s="10">
        <v>1</v>
      </c>
      <c r="B13" s="11" t="s">
        <v>21</v>
      </c>
      <c r="C13" s="12">
        <v>1</v>
      </c>
      <c r="D13" s="13">
        <v>3</v>
      </c>
      <c r="E13" s="14">
        <v>7</v>
      </c>
      <c r="F13" s="15">
        <v>10</v>
      </c>
      <c r="G13" s="16"/>
      <c r="H13" s="13">
        <v>2</v>
      </c>
      <c r="I13" s="14">
        <v>7</v>
      </c>
      <c r="J13" s="15">
        <v>10</v>
      </c>
      <c r="K13" s="16"/>
    </row>
    <row r="14" spans="1:11" x14ac:dyDescent="0.15">
      <c r="A14" s="10">
        <v>1</v>
      </c>
      <c r="B14" s="11" t="s">
        <v>22</v>
      </c>
      <c r="C14" s="12">
        <v>1</v>
      </c>
      <c r="D14" s="13">
        <v>3</v>
      </c>
      <c r="E14" s="14">
        <v>8</v>
      </c>
      <c r="F14" s="15">
        <v>11</v>
      </c>
      <c r="G14" s="16"/>
      <c r="H14" s="13">
        <v>5</v>
      </c>
      <c r="I14" s="14">
        <v>8</v>
      </c>
      <c r="J14" s="15">
        <v>11</v>
      </c>
      <c r="K14" s="16"/>
    </row>
    <row r="15" spans="1:11" x14ac:dyDescent="0.15">
      <c r="A15" s="10">
        <v>1</v>
      </c>
      <c r="B15" s="11" t="s">
        <v>23</v>
      </c>
      <c r="C15" s="12">
        <v>3</v>
      </c>
      <c r="D15" s="13">
        <v>6</v>
      </c>
      <c r="E15" s="14">
        <v>9</v>
      </c>
      <c r="F15" s="15">
        <v>14</v>
      </c>
      <c r="G15" s="16"/>
      <c r="H15" s="13">
        <v>5</v>
      </c>
      <c r="I15" s="14">
        <v>10</v>
      </c>
      <c r="J15" s="15">
        <v>14</v>
      </c>
      <c r="K15" s="16"/>
    </row>
    <row r="16" spans="1:11" x14ac:dyDescent="0.15">
      <c r="A16" s="10">
        <v>1</v>
      </c>
      <c r="B16" s="11" t="s">
        <v>24</v>
      </c>
      <c r="C16" s="12">
        <v>1</v>
      </c>
      <c r="D16" s="13">
        <v>3</v>
      </c>
      <c r="E16" s="14">
        <v>7</v>
      </c>
      <c r="F16" s="15">
        <v>12</v>
      </c>
      <c r="G16" s="16"/>
      <c r="H16" s="13">
        <v>4</v>
      </c>
      <c r="I16" s="14">
        <v>8</v>
      </c>
      <c r="J16" s="15">
        <v>11</v>
      </c>
      <c r="K16" s="16"/>
    </row>
    <row r="17" spans="1:11" x14ac:dyDescent="0.15">
      <c r="A17" s="10">
        <v>1</v>
      </c>
      <c r="B17" s="11" t="s">
        <v>25</v>
      </c>
      <c r="C17" s="12">
        <v>3</v>
      </c>
      <c r="D17" s="13">
        <v>6</v>
      </c>
      <c r="E17" s="14">
        <v>8</v>
      </c>
      <c r="F17" s="15">
        <v>12</v>
      </c>
      <c r="G17" s="16"/>
      <c r="H17" s="13">
        <v>6</v>
      </c>
      <c r="I17" s="14">
        <v>10</v>
      </c>
      <c r="J17" s="15">
        <v>12</v>
      </c>
      <c r="K17" s="16"/>
    </row>
    <row r="18" spans="1:11" x14ac:dyDescent="0.15">
      <c r="A18" s="10">
        <v>1</v>
      </c>
      <c r="B18" s="11" t="s">
        <v>26</v>
      </c>
      <c r="C18" s="12">
        <v>2</v>
      </c>
      <c r="D18" s="13">
        <v>4</v>
      </c>
      <c r="E18" s="14">
        <v>8</v>
      </c>
      <c r="F18" s="15">
        <v>13</v>
      </c>
      <c r="G18" s="16"/>
      <c r="H18" s="13">
        <v>4</v>
      </c>
      <c r="I18" s="14">
        <v>9</v>
      </c>
      <c r="J18" s="15">
        <v>12</v>
      </c>
      <c r="K18" s="16"/>
    </row>
    <row r="19" spans="1:11" x14ac:dyDescent="0.15">
      <c r="A19" s="10">
        <v>1</v>
      </c>
      <c r="B19" s="11" t="s">
        <v>27</v>
      </c>
      <c r="C19" s="12">
        <v>2</v>
      </c>
      <c r="D19" s="13">
        <v>3</v>
      </c>
      <c r="E19" s="14">
        <v>6</v>
      </c>
      <c r="F19" s="15">
        <v>9</v>
      </c>
      <c r="G19" s="16"/>
      <c r="H19" s="13">
        <v>2</v>
      </c>
      <c r="I19" s="14">
        <v>6</v>
      </c>
      <c r="J19" s="15">
        <v>9</v>
      </c>
      <c r="K19" s="16"/>
    </row>
    <row r="20" spans="1:11" x14ac:dyDescent="0.15">
      <c r="A20" s="10">
        <v>1</v>
      </c>
      <c r="B20" s="11" t="s">
        <v>28</v>
      </c>
      <c r="C20" s="12">
        <v>2</v>
      </c>
      <c r="D20" s="13">
        <v>4</v>
      </c>
      <c r="E20" s="14">
        <v>10</v>
      </c>
      <c r="F20" s="15">
        <v>14</v>
      </c>
      <c r="G20" s="16"/>
      <c r="H20" s="13">
        <v>3</v>
      </c>
      <c r="I20" s="14">
        <v>9</v>
      </c>
      <c r="J20" s="15">
        <v>14</v>
      </c>
      <c r="K20" s="16"/>
    </row>
    <row r="21" spans="1:11" x14ac:dyDescent="0.15">
      <c r="A21" s="10">
        <v>1</v>
      </c>
      <c r="B21" s="11" t="s">
        <v>29</v>
      </c>
      <c r="C21" s="12">
        <v>5</v>
      </c>
      <c r="D21" s="13">
        <v>7</v>
      </c>
      <c r="E21" s="14">
        <v>12</v>
      </c>
      <c r="F21" s="15">
        <v>15</v>
      </c>
      <c r="G21" s="16">
        <v>18</v>
      </c>
      <c r="H21" s="13">
        <v>8</v>
      </c>
      <c r="I21" s="14">
        <v>12</v>
      </c>
      <c r="J21" s="15">
        <v>15</v>
      </c>
      <c r="K21" s="16">
        <v>18</v>
      </c>
    </row>
    <row r="22" spans="1:11" x14ac:dyDescent="0.15">
      <c r="A22" s="10">
        <v>1</v>
      </c>
      <c r="B22" s="11" t="s">
        <v>30</v>
      </c>
      <c r="C22" s="12">
        <v>2</v>
      </c>
      <c r="D22" s="13">
        <v>5</v>
      </c>
      <c r="E22" s="14">
        <v>9</v>
      </c>
      <c r="F22" s="15">
        <v>13</v>
      </c>
      <c r="G22" s="16"/>
      <c r="H22" s="13">
        <v>5</v>
      </c>
      <c r="I22" s="14">
        <v>9</v>
      </c>
      <c r="J22" s="15">
        <v>13</v>
      </c>
      <c r="K22" s="16"/>
    </row>
    <row r="23" spans="1:11" x14ac:dyDescent="0.15">
      <c r="A23" s="10">
        <v>2</v>
      </c>
      <c r="B23" s="11" t="s">
        <v>46</v>
      </c>
      <c r="C23" s="12">
        <v>3</v>
      </c>
      <c r="D23" s="13">
        <v>5</v>
      </c>
      <c r="E23" s="14">
        <v>9</v>
      </c>
      <c r="F23" s="15">
        <v>13</v>
      </c>
      <c r="G23" s="16">
        <v>13</v>
      </c>
      <c r="H23" s="13">
        <v>6</v>
      </c>
      <c r="I23" s="14">
        <v>9</v>
      </c>
      <c r="J23" s="15">
        <v>13</v>
      </c>
      <c r="K23" s="16">
        <v>13</v>
      </c>
    </row>
    <row r="24" spans="1:11" x14ac:dyDescent="0.15">
      <c r="A24" s="10">
        <v>2</v>
      </c>
      <c r="B24" s="11" t="s">
        <v>47</v>
      </c>
      <c r="C24" s="12">
        <v>1</v>
      </c>
      <c r="D24" s="13">
        <v>4</v>
      </c>
      <c r="E24" s="14">
        <v>8</v>
      </c>
      <c r="F24" s="15">
        <v>11</v>
      </c>
      <c r="G24" s="16"/>
      <c r="H24" s="13">
        <v>4</v>
      </c>
      <c r="I24" s="14">
        <v>8</v>
      </c>
      <c r="J24" s="15">
        <v>12</v>
      </c>
      <c r="K24" s="16"/>
    </row>
    <row r="25" spans="1:11" x14ac:dyDescent="0.15">
      <c r="A25" s="10">
        <v>2</v>
      </c>
      <c r="B25" s="11" t="s">
        <v>45</v>
      </c>
      <c r="C25" s="12">
        <v>1</v>
      </c>
      <c r="D25" s="13">
        <v>3</v>
      </c>
      <c r="E25" s="14">
        <v>7</v>
      </c>
      <c r="F25" s="15">
        <v>10</v>
      </c>
      <c r="G25" s="16"/>
      <c r="H25" s="13">
        <v>2</v>
      </c>
      <c r="I25" s="14">
        <v>8</v>
      </c>
      <c r="J25" s="15">
        <v>10</v>
      </c>
      <c r="K25" s="16"/>
    </row>
    <row r="26" spans="1:11" x14ac:dyDescent="0.15">
      <c r="A26" s="10">
        <v>2</v>
      </c>
      <c r="B26" s="11" t="s">
        <v>48</v>
      </c>
      <c r="C26" s="12">
        <v>3</v>
      </c>
      <c r="D26" s="13">
        <v>6</v>
      </c>
      <c r="E26" s="14">
        <v>10</v>
      </c>
      <c r="F26" s="15">
        <v>14</v>
      </c>
      <c r="G26" s="16"/>
      <c r="H26" s="13">
        <v>6</v>
      </c>
      <c r="I26" s="14">
        <v>11</v>
      </c>
      <c r="J26" s="15">
        <v>14</v>
      </c>
      <c r="K26" s="16"/>
    </row>
    <row r="27" spans="1:11" x14ac:dyDescent="0.15">
      <c r="A27" s="10">
        <v>2</v>
      </c>
      <c r="B27" s="11" t="s">
        <v>49</v>
      </c>
      <c r="C27" s="12">
        <v>2</v>
      </c>
      <c r="D27" s="13">
        <v>3</v>
      </c>
      <c r="E27" s="14">
        <v>6</v>
      </c>
      <c r="F27" s="15">
        <v>9</v>
      </c>
      <c r="G27" s="16">
        <v>12</v>
      </c>
      <c r="H27" s="13">
        <v>3</v>
      </c>
      <c r="I27" s="14">
        <v>6</v>
      </c>
      <c r="J27" s="15">
        <v>9</v>
      </c>
      <c r="K27" s="16">
        <v>12</v>
      </c>
    </row>
    <row r="28" spans="1:11" x14ac:dyDescent="0.15">
      <c r="A28" s="10">
        <v>2</v>
      </c>
      <c r="B28" s="11" t="s">
        <v>44</v>
      </c>
      <c r="C28" s="12">
        <v>3</v>
      </c>
      <c r="D28" s="13">
        <v>5</v>
      </c>
      <c r="E28" s="14">
        <v>10</v>
      </c>
      <c r="F28" s="15">
        <v>14</v>
      </c>
      <c r="G28" s="16"/>
      <c r="H28" s="13">
        <v>5</v>
      </c>
      <c r="I28" s="14">
        <v>10</v>
      </c>
      <c r="J28" s="15">
        <v>14</v>
      </c>
      <c r="K28" s="16"/>
    </row>
    <row r="29" spans="1:11" x14ac:dyDescent="0.15">
      <c r="A29" s="10">
        <v>2</v>
      </c>
      <c r="B29" s="11" t="s">
        <v>42</v>
      </c>
      <c r="C29" s="12">
        <v>1</v>
      </c>
      <c r="D29" s="13">
        <v>4</v>
      </c>
      <c r="E29" s="14">
        <v>9</v>
      </c>
      <c r="F29" s="15">
        <v>12</v>
      </c>
      <c r="G29" s="16"/>
      <c r="H29" s="13">
        <v>3</v>
      </c>
      <c r="I29" s="14">
        <v>8</v>
      </c>
      <c r="J29" s="15">
        <v>12</v>
      </c>
      <c r="K29" s="16"/>
    </row>
    <row r="30" spans="1:11" x14ac:dyDescent="0.15">
      <c r="A30" s="10">
        <v>2</v>
      </c>
      <c r="B30" s="11" t="s">
        <v>43</v>
      </c>
      <c r="C30" s="12">
        <v>2</v>
      </c>
      <c r="D30" s="13">
        <v>5</v>
      </c>
      <c r="E30" s="14">
        <v>9</v>
      </c>
      <c r="F30" s="15">
        <v>13</v>
      </c>
      <c r="G30" s="16"/>
      <c r="H30" s="13">
        <v>5</v>
      </c>
      <c r="I30" s="14">
        <v>9</v>
      </c>
      <c r="J30" s="15">
        <v>13</v>
      </c>
      <c r="K30" s="16"/>
    </row>
    <row r="31" spans="1:11" x14ac:dyDescent="0.15">
      <c r="A31" s="10">
        <v>2</v>
      </c>
      <c r="B31" s="11" t="s">
        <v>50</v>
      </c>
      <c r="C31" s="12">
        <v>1</v>
      </c>
      <c r="D31" s="13">
        <v>2</v>
      </c>
      <c r="E31" s="14">
        <v>5</v>
      </c>
      <c r="F31" s="15">
        <v>8</v>
      </c>
      <c r="G31" s="16">
        <v>5</v>
      </c>
      <c r="H31" s="13">
        <v>1</v>
      </c>
      <c r="I31" s="14">
        <v>5</v>
      </c>
      <c r="J31" s="15">
        <v>8</v>
      </c>
      <c r="K31" s="16">
        <v>5</v>
      </c>
    </row>
    <row r="32" spans="1:11" x14ac:dyDescent="0.15">
      <c r="A32" s="10">
        <v>2</v>
      </c>
      <c r="B32" s="11" t="s">
        <v>51</v>
      </c>
      <c r="C32" s="12">
        <v>2</v>
      </c>
      <c r="D32" s="13">
        <v>4</v>
      </c>
      <c r="E32" s="14">
        <v>8</v>
      </c>
      <c r="F32" s="15">
        <v>11</v>
      </c>
      <c r="G32" s="16"/>
      <c r="H32" s="13">
        <v>4</v>
      </c>
      <c r="I32" s="14">
        <v>7</v>
      </c>
      <c r="J32" s="15">
        <v>11</v>
      </c>
      <c r="K32" s="16"/>
    </row>
    <row r="33" spans="1:11" x14ac:dyDescent="0.15">
      <c r="A33" s="10">
        <v>1</v>
      </c>
      <c r="B33" s="31" t="s">
        <v>31</v>
      </c>
      <c r="C33" s="12">
        <v>4</v>
      </c>
      <c r="D33" s="13">
        <v>8</v>
      </c>
      <c r="E33" s="14">
        <v>11</v>
      </c>
      <c r="F33" s="15">
        <v>15</v>
      </c>
      <c r="G33" s="16"/>
      <c r="H33" s="13">
        <v>7</v>
      </c>
      <c r="I33" s="14">
        <v>11</v>
      </c>
      <c r="J33" s="15">
        <v>15</v>
      </c>
      <c r="K33" s="16"/>
    </row>
    <row r="34" spans="1:11" x14ac:dyDescent="0.15">
      <c r="A34" s="10">
        <v>1</v>
      </c>
      <c r="B34" s="45" t="s">
        <v>32</v>
      </c>
      <c r="C34" s="12">
        <v>3</v>
      </c>
      <c r="D34" s="13">
        <v>5</v>
      </c>
      <c r="E34" s="14">
        <v>9</v>
      </c>
      <c r="F34" s="15">
        <v>13</v>
      </c>
      <c r="G34" s="16"/>
      <c r="H34" s="13">
        <v>4</v>
      </c>
      <c r="I34" s="14">
        <v>10</v>
      </c>
      <c r="J34" s="15">
        <v>13</v>
      </c>
      <c r="K34" s="16"/>
    </row>
    <row r="35" spans="1:11" x14ac:dyDescent="0.15">
      <c r="A35" s="38">
        <v>2</v>
      </c>
      <c r="B35" s="39" t="s">
        <v>53</v>
      </c>
      <c r="C35" s="40"/>
      <c r="D35" s="41"/>
      <c r="E35" s="42"/>
      <c r="F35" s="43">
        <v>16</v>
      </c>
      <c r="G35" s="44"/>
      <c r="H35" s="41"/>
      <c r="I35" s="42"/>
      <c r="J35" s="43">
        <v>16</v>
      </c>
      <c r="K35" s="44"/>
    </row>
    <row r="36" spans="1:11" ht="12" thickBot="1" x14ac:dyDescent="0.2">
      <c r="A36" s="18">
        <v>2</v>
      </c>
      <c r="B36" s="32" t="s">
        <v>52</v>
      </c>
      <c r="C36" s="19"/>
      <c r="D36" s="20"/>
      <c r="E36" s="21"/>
      <c r="F36" s="22">
        <v>11</v>
      </c>
      <c r="G36" s="23"/>
      <c r="H36" s="20"/>
      <c r="I36" s="21"/>
      <c r="J36" s="22">
        <v>11</v>
      </c>
      <c r="K36" s="23"/>
    </row>
    <row r="37" spans="1:11" x14ac:dyDescent="0.15">
      <c r="A37" s="2"/>
      <c r="B37" s="24"/>
      <c r="C37" s="25">
        <f t="shared" ref="C37:K37" si="0">COUNTA(C3:C36)</f>
        <v>32</v>
      </c>
      <c r="D37" s="26">
        <f t="shared" si="0"/>
        <v>32</v>
      </c>
      <c r="E37" s="27">
        <f t="shared" si="0"/>
        <v>32</v>
      </c>
      <c r="F37" s="28">
        <f t="shared" si="0"/>
        <v>34</v>
      </c>
      <c r="G37" s="29">
        <f t="shared" si="0"/>
        <v>6</v>
      </c>
      <c r="H37" s="26">
        <f t="shared" si="0"/>
        <v>32</v>
      </c>
      <c r="I37" s="27">
        <f t="shared" si="0"/>
        <v>32</v>
      </c>
      <c r="J37" s="28">
        <f t="shared" si="0"/>
        <v>34</v>
      </c>
      <c r="K37" s="29">
        <f t="shared" si="0"/>
        <v>6</v>
      </c>
    </row>
    <row r="38" spans="1:11" x14ac:dyDescent="0.15">
      <c r="A38" s="30"/>
      <c r="B38" s="30"/>
      <c r="C38" s="48">
        <f>SUM(C37:G37)</f>
        <v>136</v>
      </c>
      <c r="D38" s="48"/>
      <c r="E38" s="48"/>
      <c r="F38" s="48"/>
      <c r="G38" s="48"/>
      <c r="H38" s="48">
        <f>SUM(H37:K37)</f>
        <v>104</v>
      </c>
      <c r="I38" s="48"/>
      <c r="J38" s="48"/>
      <c r="K38" s="48"/>
    </row>
  </sheetData>
  <sheetProtection password="8BF5" sheet="1" objects="1" scenarios="1"/>
  <mergeCells count="4">
    <mergeCell ref="C1:G1"/>
    <mergeCell ref="H1:K1"/>
    <mergeCell ref="C38:G38"/>
    <mergeCell ref="H38:K38"/>
  </mergeCells>
  <phoneticPr fontId="3"/>
  <pageMargins left="0.7" right="0.7" top="0.75" bottom="0.75" header="0.3" footer="0.3"/>
  <pageSetup paperSize="43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J23"/>
  <sheetViews>
    <sheetView workbookViewId="0">
      <selection activeCell="H36" sqref="H36"/>
    </sheetView>
  </sheetViews>
  <sheetFormatPr defaultRowHeight="11.25" x14ac:dyDescent="0.15"/>
  <cols>
    <col min="1" max="10" width="3.83203125" customWidth="1"/>
  </cols>
  <sheetData>
    <row r="1" spans="1:10" x14ac:dyDescent="0.15">
      <c r="A1" s="33"/>
      <c r="B1" s="49" t="s">
        <v>33</v>
      </c>
      <c r="C1" s="50"/>
      <c r="D1" s="50"/>
      <c r="E1" s="50"/>
      <c r="F1" s="50"/>
      <c r="G1" s="50" t="s">
        <v>34</v>
      </c>
      <c r="H1" s="47"/>
      <c r="I1" s="47"/>
      <c r="J1" s="47"/>
    </row>
    <row r="2" spans="1:10" x14ac:dyDescent="0.15">
      <c r="A2" s="34" t="s">
        <v>35</v>
      </c>
      <c r="B2" s="5" t="s">
        <v>36</v>
      </c>
      <c r="C2" s="6" t="s">
        <v>37</v>
      </c>
      <c r="D2" s="7" t="s">
        <v>38</v>
      </c>
      <c r="E2" s="8" t="s">
        <v>39</v>
      </c>
      <c r="F2" s="9" t="s">
        <v>40</v>
      </c>
      <c r="G2" s="6" t="s">
        <v>37</v>
      </c>
      <c r="H2" s="7" t="s">
        <v>38</v>
      </c>
      <c r="I2" s="8" t="s">
        <v>39</v>
      </c>
      <c r="J2" s="9" t="s">
        <v>40</v>
      </c>
    </row>
    <row r="3" spans="1:10" x14ac:dyDescent="0.15">
      <c r="A3" s="35">
        <v>1</v>
      </c>
      <c r="B3" s="12">
        <f>COUNTIF(DifficultyList!C$3:C$36,1)</f>
        <v>12</v>
      </c>
      <c r="C3" s="13">
        <f>COUNTIF(DifficultyList!D$3:D$36,1)</f>
        <v>0</v>
      </c>
      <c r="D3" s="14">
        <f>COUNTIF(DifficultyList!E$3:E$36,1)</f>
        <v>0</v>
      </c>
      <c r="E3" s="15">
        <f>COUNTIF(DifficultyList!F$3:F$36,1)</f>
        <v>0</v>
      </c>
      <c r="F3" s="16">
        <f>COUNTIF(DifficultyList!G$3:G$36,1)</f>
        <v>0</v>
      </c>
      <c r="G3" s="13">
        <f>COUNTIF(DifficultyList!H$3:H$36,1)</f>
        <v>3</v>
      </c>
      <c r="H3" s="14">
        <f>COUNTIF(DifficultyList!I$3:I$36,1)</f>
        <v>0</v>
      </c>
      <c r="I3" s="15">
        <f>COUNTIF(DifficultyList!J$3:J$36,1)</f>
        <v>0</v>
      </c>
      <c r="J3" s="16">
        <f>COUNTIF(DifficultyList!K$3:K$36,1)</f>
        <v>0</v>
      </c>
    </row>
    <row r="4" spans="1:10" x14ac:dyDescent="0.15">
      <c r="A4" s="35">
        <v>2</v>
      </c>
      <c r="B4" s="12">
        <f>COUNTIF(DifficultyList!C$3:C$36,2)</f>
        <v>12</v>
      </c>
      <c r="C4" s="13">
        <f>COUNTIF(DifficultyList!D$3:D$36,2)</f>
        <v>3</v>
      </c>
      <c r="D4" s="14">
        <f>COUNTIF(DifficultyList!E$3:E$36,2)</f>
        <v>0</v>
      </c>
      <c r="E4" s="15">
        <f>COUNTIF(DifficultyList!F$3:F$36,2)</f>
        <v>0</v>
      </c>
      <c r="F4" s="16">
        <f>COUNTIF(DifficultyList!G$3:G$36,2)</f>
        <v>0</v>
      </c>
      <c r="G4" s="13">
        <f>COUNTIF(DifficultyList!H$3:H$36,2)</f>
        <v>5</v>
      </c>
      <c r="H4" s="14">
        <f>COUNTIF(DifficultyList!I$3:I$36,2)</f>
        <v>0</v>
      </c>
      <c r="I4" s="15">
        <f>COUNTIF(DifficultyList!J$3:J$36,2)</f>
        <v>0</v>
      </c>
      <c r="J4" s="16">
        <f>COUNTIF(DifficultyList!K$3:K$36,2)</f>
        <v>0</v>
      </c>
    </row>
    <row r="5" spans="1:10" x14ac:dyDescent="0.15">
      <c r="A5" s="35">
        <v>3</v>
      </c>
      <c r="B5" s="12">
        <f>COUNTIF(DifficultyList!C$3:C$36,3)</f>
        <v>6</v>
      </c>
      <c r="C5" s="13">
        <f>COUNTIF(DifficultyList!D$3:D$36,3)</f>
        <v>9</v>
      </c>
      <c r="D5" s="14">
        <f>COUNTIF(DifficultyList!E$3:E$36,3)</f>
        <v>0</v>
      </c>
      <c r="E5" s="15">
        <f>COUNTIF(DifficultyList!F$3:F$36,3)</f>
        <v>0</v>
      </c>
      <c r="F5" s="16">
        <f>COUNTIF(DifficultyList!G$3:G$36,3)</f>
        <v>0</v>
      </c>
      <c r="G5" s="13">
        <f>COUNTIF(DifficultyList!H$3:H$36,3)</f>
        <v>6</v>
      </c>
      <c r="H5" s="14">
        <f>COUNTIF(DifficultyList!I$3:I$36,3)</f>
        <v>0</v>
      </c>
      <c r="I5" s="15">
        <f>COUNTIF(DifficultyList!J$3:J$36,3)</f>
        <v>0</v>
      </c>
      <c r="J5" s="16">
        <f>COUNTIF(DifficultyList!K$3:K$36,3)</f>
        <v>0</v>
      </c>
    </row>
    <row r="6" spans="1:10" x14ac:dyDescent="0.15">
      <c r="A6" s="35">
        <v>4</v>
      </c>
      <c r="B6" s="12">
        <f>COUNTIF(DifficultyList!C$3:C$36,4)</f>
        <v>1</v>
      </c>
      <c r="C6" s="13">
        <f>COUNTIF(DifficultyList!D$3:D$36,4)</f>
        <v>8</v>
      </c>
      <c r="D6" s="14">
        <f>COUNTIF(DifficultyList!E$3:E$36,4)</f>
        <v>1</v>
      </c>
      <c r="E6" s="15">
        <f>COUNTIF(DifficultyList!F$3:F$36,4)</f>
        <v>0</v>
      </c>
      <c r="F6" s="16">
        <f>COUNTIF(DifficultyList!G$3:G$36,4)</f>
        <v>0</v>
      </c>
      <c r="G6" s="13">
        <f>COUNTIF(DifficultyList!H$3:H$36,4)</f>
        <v>7</v>
      </c>
      <c r="H6" s="14">
        <f>COUNTIF(DifficultyList!I$3:I$36,4)</f>
        <v>1</v>
      </c>
      <c r="I6" s="15">
        <f>COUNTIF(DifficultyList!J$3:J$36,4)</f>
        <v>0</v>
      </c>
      <c r="J6" s="16">
        <f>COUNTIF(DifficultyList!K$3:K$36,4)</f>
        <v>0</v>
      </c>
    </row>
    <row r="7" spans="1:10" x14ac:dyDescent="0.15">
      <c r="A7" s="35">
        <v>5</v>
      </c>
      <c r="B7" s="12">
        <f>COUNTIF(DifficultyList!C$3:C$36,5)</f>
        <v>1</v>
      </c>
      <c r="C7" s="13">
        <f>COUNTIF(DifficultyList!D$3:D$36,5)</f>
        <v>7</v>
      </c>
      <c r="D7" s="14">
        <f>COUNTIF(DifficultyList!E$3:E$36,5)</f>
        <v>2</v>
      </c>
      <c r="E7" s="15">
        <f>COUNTIF(DifficultyList!F$3:F$36,5)</f>
        <v>0</v>
      </c>
      <c r="F7" s="16">
        <f>COUNTIF(DifficultyList!G$3:G$36,5)</f>
        <v>1</v>
      </c>
      <c r="G7" s="13">
        <f>COUNTIF(DifficultyList!H$3:H$36,5)</f>
        <v>6</v>
      </c>
      <c r="H7" s="14">
        <f>COUNTIF(DifficultyList!I$3:I$36,5)</f>
        <v>1</v>
      </c>
      <c r="I7" s="15">
        <f>COUNTIF(DifficultyList!J$3:J$36,5)</f>
        <v>0</v>
      </c>
      <c r="J7" s="16">
        <f>COUNTIF(DifficultyList!K$3:K$36,5)</f>
        <v>1</v>
      </c>
    </row>
    <row r="8" spans="1:10" x14ac:dyDescent="0.15">
      <c r="A8" s="35">
        <v>6</v>
      </c>
      <c r="B8" s="12">
        <f>COUNTIF(DifficultyList!C$3:C$36,6)</f>
        <v>0</v>
      </c>
      <c r="C8" s="13">
        <f>COUNTIF(DifficultyList!D$3:D$36,6)</f>
        <v>3</v>
      </c>
      <c r="D8" s="14">
        <f>COUNTIF(DifficultyList!E$3:E$36,6)</f>
        <v>5</v>
      </c>
      <c r="E8" s="15">
        <f>COUNTIF(DifficultyList!F$3:F$36,6)</f>
        <v>0</v>
      </c>
      <c r="F8" s="16">
        <f>COUNTIF(DifficultyList!G$3:G$36,6)</f>
        <v>0</v>
      </c>
      <c r="G8" s="13">
        <f>COUNTIF(DifficultyList!H$3:H$36,6)</f>
        <v>3</v>
      </c>
      <c r="H8" s="14">
        <f>COUNTIF(DifficultyList!I$3:I$36,6)</f>
        <v>4</v>
      </c>
      <c r="I8" s="15">
        <f>COUNTIF(DifficultyList!J$3:J$36,6)</f>
        <v>0</v>
      </c>
      <c r="J8" s="16">
        <f>COUNTIF(DifficultyList!K$3:K$36,6)</f>
        <v>0</v>
      </c>
    </row>
    <row r="9" spans="1:10" x14ac:dyDescent="0.15">
      <c r="A9" s="35">
        <v>7</v>
      </c>
      <c r="B9" s="12">
        <f>COUNTIF(DifficultyList!C$3:C$36,7)</f>
        <v>0</v>
      </c>
      <c r="C9" s="13">
        <f>COUNTIF(DifficultyList!D$3:D$36,7)</f>
        <v>1</v>
      </c>
      <c r="D9" s="14">
        <f>COUNTIF(DifficultyList!E$3:E$36,7)</f>
        <v>6</v>
      </c>
      <c r="E9" s="15">
        <f>COUNTIF(DifficultyList!F$3:F$36,7)</f>
        <v>0</v>
      </c>
      <c r="F9" s="16">
        <f>COUNTIF(DifficultyList!G$3:G$36,7)</f>
        <v>1</v>
      </c>
      <c r="G9" s="13">
        <f>COUNTIF(DifficultyList!H$3:H$36,7)</f>
        <v>1</v>
      </c>
      <c r="H9" s="14">
        <f>COUNTIF(DifficultyList!I$3:I$36,7)</f>
        <v>5</v>
      </c>
      <c r="I9" s="15">
        <f>COUNTIF(DifficultyList!J$3:J$36,7)</f>
        <v>0</v>
      </c>
      <c r="J9" s="16">
        <f>COUNTIF(DifficultyList!K$3:K$36,7)</f>
        <v>1</v>
      </c>
    </row>
    <row r="10" spans="1:10" x14ac:dyDescent="0.15">
      <c r="A10" s="35">
        <v>8</v>
      </c>
      <c r="B10" s="12">
        <f>COUNTIF(DifficultyList!C$3:C$36,8)</f>
        <v>0</v>
      </c>
      <c r="C10" s="13">
        <f>COUNTIF(DifficultyList!D$3:D$36,8)</f>
        <v>1</v>
      </c>
      <c r="D10" s="14">
        <f>COUNTIF(DifficultyList!E$3:E$36,8)</f>
        <v>6</v>
      </c>
      <c r="E10" s="15">
        <f>COUNTIF(DifficultyList!F$3:F$36,8)</f>
        <v>1</v>
      </c>
      <c r="F10" s="16">
        <f>COUNTIF(DifficultyList!G$3:G$36,8)</f>
        <v>0</v>
      </c>
      <c r="G10" s="13">
        <f>COUNTIF(DifficultyList!H$3:H$36,8)</f>
        <v>1</v>
      </c>
      <c r="H10" s="14">
        <f>COUNTIF(DifficultyList!I$3:I$36,8)</f>
        <v>7</v>
      </c>
      <c r="I10" s="15">
        <f>COUNTIF(DifficultyList!J$3:J$36,8)</f>
        <v>1</v>
      </c>
      <c r="J10" s="16">
        <f>COUNTIF(DifficultyList!K$3:K$36,8)</f>
        <v>0</v>
      </c>
    </row>
    <row r="11" spans="1:10" x14ac:dyDescent="0.15">
      <c r="A11" s="35">
        <v>9</v>
      </c>
      <c r="B11" s="12">
        <f>COUNTIF(DifficultyList!C$3:C$36,9)</f>
        <v>0</v>
      </c>
      <c r="C11" s="13">
        <f>COUNTIF(DifficultyList!D$3:D$36,9)</f>
        <v>0</v>
      </c>
      <c r="D11" s="14">
        <f>COUNTIF(DifficultyList!E$3:E$36,9)</f>
        <v>6</v>
      </c>
      <c r="E11" s="15">
        <f>COUNTIF(DifficultyList!F$3:F$36,9)</f>
        <v>3</v>
      </c>
      <c r="F11" s="16">
        <f>COUNTIF(DifficultyList!G$3:G$36,9)</f>
        <v>0</v>
      </c>
      <c r="G11" s="13">
        <f>COUNTIF(DifficultyList!H$3:H$36,9)</f>
        <v>0</v>
      </c>
      <c r="H11" s="14">
        <f>COUNTIF(DifficultyList!I$3:I$36,9)</f>
        <v>6</v>
      </c>
      <c r="I11" s="15">
        <f>COUNTIF(DifficultyList!J$3:J$36,9)</f>
        <v>3</v>
      </c>
      <c r="J11" s="16">
        <f>COUNTIF(DifficultyList!K$3:K$36,9)</f>
        <v>0</v>
      </c>
    </row>
    <row r="12" spans="1:10" x14ac:dyDescent="0.15">
      <c r="A12" s="35">
        <v>10</v>
      </c>
      <c r="B12" s="12">
        <f>COUNTIF(DifficultyList!C$3:C$36,10)</f>
        <v>0</v>
      </c>
      <c r="C12" s="13">
        <f>COUNTIF(DifficultyList!D$3:D$36,10)</f>
        <v>0</v>
      </c>
      <c r="D12" s="14">
        <f>COUNTIF(DifficultyList!E$3:E$36,10)</f>
        <v>4</v>
      </c>
      <c r="E12" s="15">
        <f>COUNTIF(DifficultyList!F$3:F$36,10)</f>
        <v>4</v>
      </c>
      <c r="F12" s="16">
        <f>COUNTIF(DifficultyList!G$3:G$36,10)</f>
        <v>1</v>
      </c>
      <c r="G12" s="13">
        <f>COUNTIF(DifficultyList!H$3:H$36,10)</f>
        <v>0</v>
      </c>
      <c r="H12" s="14">
        <f>COUNTIF(DifficultyList!I$3:I$36,10)</f>
        <v>5</v>
      </c>
      <c r="I12" s="15">
        <f>COUNTIF(DifficultyList!J$3:J$36,10)</f>
        <v>4</v>
      </c>
      <c r="J12" s="16">
        <f>COUNTIF(DifficultyList!K$3:K$36,10)</f>
        <v>1</v>
      </c>
    </row>
    <row r="13" spans="1:10" x14ac:dyDescent="0.15">
      <c r="A13" s="35">
        <v>11</v>
      </c>
      <c r="B13" s="12">
        <f>COUNTIF(DifficultyList!C$3:C$36,11)</f>
        <v>0</v>
      </c>
      <c r="C13" s="13">
        <f>COUNTIF(DifficultyList!D$3:D$36,11)</f>
        <v>0</v>
      </c>
      <c r="D13" s="14">
        <f>COUNTIF(DifficultyList!E$3:E$36,11)</f>
        <v>1</v>
      </c>
      <c r="E13" s="15">
        <f>COUNTIF(DifficultyList!F$3:F$36,11)</f>
        <v>8</v>
      </c>
      <c r="F13" s="16">
        <f>COUNTIF(DifficultyList!G$3:G$36,11)</f>
        <v>0</v>
      </c>
      <c r="G13" s="13">
        <f>COUNTIF(DifficultyList!H$3:H$36,11)</f>
        <v>0</v>
      </c>
      <c r="H13" s="14">
        <f>COUNTIF(DifficultyList!I$3:I$36,11)</f>
        <v>2</v>
      </c>
      <c r="I13" s="15">
        <f>COUNTIF(DifficultyList!J$3:J$36,11)</f>
        <v>7</v>
      </c>
      <c r="J13" s="16">
        <f>COUNTIF(DifficultyList!K$3:K$36,11)</f>
        <v>0</v>
      </c>
    </row>
    <row r="14" spans="1:10" x14ac:dyDescent="0.15">
      <c r="A14" s="35">
        <v>12</v>
      </c>
      <c r="B14" s="12">
        <f>COUNTIF(DifficultyList!C$3:C$36,12)</f>
        <v>0</v>
      </c>
      <c r="C14" s="13">
        <f>COUNTIF(DifficultyList!D$3:D$36,12)</f>
        <v>0</v>
      </c>
      <c r="D14" s="14">
        <f>COUNTIF(DifficultyList!E$3:E$36,12)</f>
        <v>1</v>
      </c>
      <c r="E14" s="15">
        <f>COUNTIF(DifficultyList!F$3:F$36,12)</f>
        <v>5</v>
      </c>
      <c r="F14" s="16">
        <f>COUNTIF(DifficultyList!G$3:G$36,12)</f>
        <v>1</v>
      </c>
      <c r="G14" s="13">
        <f>COUNTIF(DifficultyList!H$3:H$36,12)</f>
        <v>0</v>
      </c>
      <c r="H14" s="14">
        <f>COUNTIF(DifficultyList!I$3:I$36,12)</f>
        <v>1</v>
      </c>
      <c r="I14" s="15">
        <f>COUNTIF(DifficultyList!J$3:J$36,12)</f>
        <v>6</v>
      </c>
      <c r="J14" s="16">
        <f>COUNTIF(DifficultyList!K$3:K$36,12)</f>
        <v>1</v>
      </c>
    </row>
    <row r="15" spans="1:10" x14ac:dyDescent="0.15">
      <c r="A15" s="35">
        <v>13</v>
      </c>
      <c r="B15" s="12">
        <f>COUNTIF(DifficultyList!C$3:C$36,13)</f>
        <v>0</v>
      </c>
      <c r="C15" s="13">
        <f>COUNTIF(DifficultyList!D$3:D$36,13)</f>
        <v>0</v>
      </c>
      <c r="D15" s="14">
        <f>COUNTIF(DifficultyList!E$3:E$36,13)</f>
        <v>0</v>
      </c>
      <c r="E15" s="15">
        <f>COUNTIF(DifficultyList!F$3:F$36,13)</f>
        <v>5</v>
      </c>
      <c r="F15" s="16">
        <f>COUNTIF(DifficultyList!G$3:G$36,13)</f>
        <v>1</v>
      </c>
      <c r="G15" s="13">
        <f>COUNTIF(DifficultyList!H$3:H$36,13)</f>
        <v>0</v>
      </c>
      <c r="H15" s="14">
        <f>COUNTIF(DifficultyList!I$3:I$36,13)</f>
        <v>0</v>
      </c>
      <c r="I15" s="15">
        <f>COUNTIF(DifficultyList!J$3:J$36,13)</f>
        <v>5</v>
      </c>
      <c r="J15" s="16">
        <f>COUNTIF(DifficultyList!K$3:K$36,13)</f>
        <v>1</v>
      </c>
    </row>
    <row r="16" spans="1:10" x14ac:dyDescent="0.15">
      <c r="A16" s="35">
        <v>14</v>
      </c>
      <c r="B16" s="12">
        <f>COUNTIF(DifficultyList!C$3:C$36,14)</f>
        <v>0</v>
      </c>
      <c r="C16" s="13">
        <f>COUNTIF(DifficultyList!D$3:D$36,14)</f>
        <v>0</v>
      </c>
      <c r="D16" s="14">
        <f>COUNTIF(DifficultyList!E$3:E$36,14)</f>
        <v>0</v>
      </c>
      <c r="E16" s="15">
        <f>COUNTIF(DifficultyList!F$3:F$36,14)</f>
        <v>5</v>
      </c>
      <c r="F16" s="16">
        <f>COUNTIF(DifficultyList!G$3:G$36,14)</f>
        <v>0</v>
      </c>
      <c r="G16" s="13">
        <f>COUNTIF(DifficultyList!H$3:H$36,14)</f>
        <v>0</v>
      </c>
      <c r="H16" s="14">
        <f>COUNTIF(DifficultyList!I$3:I$36,14)</f>
        <v>0</v>
      </c>
      <c r="I16" s="15">
        <f>COUNTIF(DifficultyList!J$3:J$36,14)</f>
        <v>5</v>
      </c>
      <c r="J16" s="16">
        <f>COUNTIF(DifficultyList!K$3:K$36,14)</f>
        <v>0</v>
      </c>
    </row>
    <row r="17" spans="1:10" x14ac:dyDescent="0.15">
      <c r="A17" s="35">
        <v>15</v>
      </c>
      <c r="B17" s="12">
        <f>COUNTIF(DifficultyList!C$3:C$36,15)</f>
        <v>0</v>
      </c>
      <c r="C17" s="13">
        <f>COUNTIF(DifficultyList!D$3:D$36,15)</f>
        <v>0</v>
      </c>
      <c r="D17" s="14">
        <f>COUNTIF(DifficultyList!E$3:E$36,15)</f>
        <v>0</v>
      </c>
      <c r="E17" s="15">
        <f>COUNTIF(DifficultyList!F$3:F$36,15)</f>
        <v>2</v>
      </c>
      <c r="F17" s="16">
        <f>COUNTIF(DifficultyList!G$3:G$36,15)</f>
        <v>0</v>
      </c>
      <c r="G17" s="13">
        <f>COUNTIF(DifficultyList!H$3:H$36,15)</f>
        <v>0</v>
      </c>
      <c r="H17" s="14">
        <f>COUNTIF(DifficultyList!I$3:I$36,15)</f>
        <v>0</v>
      </c>
      <c r="I17" s="15">
        <f>COUNTIF(DifficultyList!J$3:J$36,15)</f>
        <v>2</v>
      </c>
      <c r="J17" s="16">
        <f>COUNTIF(DifficultyList!K$3:K$36,15)</f>
        <v>0</v>
      </c>
    </row>
    <row r="18" spans="1:10" x14ac:dyDescent="0.15">
      <c r="A18" s="35">
        <v>16</v>
      </c>
      <c r="B18" s="12">
        <f>COUNTIF(DifficultyList!C$3:C$36,16)</f>
        <v>0</v>
      </c>
      <c r="C18" s="13">
        <f>COUNTIF(DifficultyList!D$3:D$36,16)</f>
        <v>0</v>
      </c>
      <c r="D18" s="14">
        <f>COUNTIF(DifficultyList!E$3:E$36,16)</f>
        <v>0</v>
      </c>
      <c r="E18" s="15">
        <f>COUNTIF(DifficultyList!F$3:F$36,16)</f>
        <v>1</v>
      </c>
      <c r="F18" s="16">
        <f>COUNTIF(DifficultyList!G$3:G$36,16)</f>
        <v>0</v>
      </c>
      <c r="G18" s="13">
        <f>COUNTIF(DifficultyList!H$3:H$36,16)</f>
        <v>0</v>
      </c>
      <c r="H18" s="14">
        <f>COUNTIF(DifficultyList!I$3:I$36,16)</f>
        <v>0</v>
      </c>
      <c r="I18" s="15">
        <f>COUNTIF(DifficultyList!J$3:J$36,16)</f>
        <v>1</v>
      </c>
      <c r="J18" s="16">
        <f>COUNTIF(DifficultyList!K$3:K$36,16)</f>
        <v>0</v>
      </c>
    </row>
    <row r="19" spans="1:10" x14ac:dyDescent="0.15">
      <c r="A19" s="35">
        <v>17</v>
      </c>
      <c r="B19" s="12">
        <f>COUNTIF(DifficultyList!C$3:C$36,17)</f>
        <v>0</v>
      </c>
      <c r="C19" s="13">
        <f>COUNTIF(DifficultyList!D$3:D$36,17)</f>
        <v>0</v>
      </c>
      <c r="D19" s="14">
        <f>COUNTIF(DifficultyList!E$3:E$36,17)</f>
        <v>0</v>
      </c>
      <c r="E19" s="15">
        <f>COUNTIF(DifficultyList!F$3:F$36,17)</f>
        <v>0</v>
      </c>
      <c r="F19" s="16">
        <f>COUNTIF(DifficultyList!G$3:G$36,17)</f>
        <v>0</v>
      </c>
      <c r="G19" s="13">
        <f>COUNTIF(DifficultyList!H$3:H$36,17)</f>
        <v>0</v>
      </c>
      <c r="H19" s="14">
        <f>COUNTIF(DifficultyList!I$3:I$36,17)</f>
        <v>0</v>
      </c>
      <c r="I19" s="15">
        <f>COUNTIF(DifficultyList!J$3:J$36,17)</f>
        <v>0</v>
      </c>
      <c r="J19" s="16">
        <f>COUNTIF(DifficultyList!K$3:K$36,17)</f>
        <v>0</v>
      </c>
    </row>
    <row r="20" spans="1:10" x14ac:dyDescent="0.15">
      <c r="A20" s="35">
        <v>18</v>
      </c>
      <c r="B20" s="12">
        <f>COUNTIF(DifficultyList!C$3:C$36,18)</f>
        <v>0</v>
      </c>
      <c r="C20" s="13">
        <f>COUNTIF(DifficultyList!D$3:D$36,18)</f>
        <v>0</v>
      </c>
      <c r="D20" s="14">
        <f>COUNTIF(DifficultyList!E$3:E$36,18)</f>
        <v>0</v>
      </c>
      <c r="E20" s="15">
        <f>COUNTIF(DifficultyList!F$3:F$36,18)</f>
        <v>0</v>
      </c>
      <c r="F20" s="16">
        <f>COUNTIF(DifficultyList!G$3:G$36,18)</f>
        <v>1</v>
      </c>
      <c r="G20" s="13">
        <f>COUNTIF(DifficultyList!H$3:H$36,18)</f>
        <v>0</v>
      </c>
      <c r="H20" s="14">
        <f>COUNTIF(DifficultyList!I$3:I$36,18)</f>
        <v>0</v>
      </c>
      <c r="I20" s="15">
        <f>COUNTIF(DifficultyList!J$3:J$36,18)</f>
        <v>0</v>
      </c>
      <c r="J20" s="16">
        <f>COUNTIF(DifficultyList!K$3:K$36,18)</f>
        <v>1</v>
      </c>
    </row>
    <row r="21" spans="1:10" x14ac:dyDescent="0.15">
      <c r="A21" s="35">
        <v>19</v>
      </c>
      <c r="B21" s="12">
        <f>COUNTIF(DifficultyList!C$3:C$36,19)</f>
        <v>0</v>
      </c>
      <c r="C21" s="13">
        <f>COUNTIF(DifficultyList!D$3:D$36,19)</f>
        <v>0</v>
      </c>
      <c r="D21" s="14">
        <f>COUNTIF(DifficultyList!E$3:E$36,19)</f>
        <v>0</v>
      </c>
      <c r="E21" s="15">
        <f>COUNTIF(DifficultyList!F$3:F$36,19)</f>
        <v>0</v>
      </c>
      <c r="F21" s="16">
        <f>COUNTIF(DifficultyList!G$3:G$36,19)</f>
        <v>0</v>
      </c>
      <c r="G21" s="13">
        <f>COUNTIF(DifficultyList!H$3:H$36,19)</f>
        <v>0</v>
      </c>
      <c r="H21" s="14">
        <f>COUNTIF(DifficultyList!I$3:I$36,19)</f>
        <v>0</v>
      </c>
      <c r="I21" s="15">
        <f>COUNTIF(DifficultyList!J$3:J$36,19)</f>
        <v>0</v>
      </c>
      <c r="J21" s="16">
        <f>COUNTIF(DifficultyList!K$3:K$36,19)</f>
        <v>0</v>
      </c>
    </row>
    <row r="22" spans="1:10" ht="12" thickBot="1" x14ac:dyDescent="0.2">
      <c r="A22" s="37">
        <v>20</v>
      </c>
      <c r="B22" s="19">
        <f>COUNTIF(DifficultyList!C$3:C$36,20)</f>
        <v>0</v>
      </c>
      <c r="C22" s="20">
        <f>COUNTIF(DifficultyList!D$3:D$36,20)</f>
        <v>0</v>
      </c>
      <c r="D22" s="21">
        <f>COUNTIF(DifficultyList!E$3:E$36,20)</f>
        <v>0</v>
      </c>
      <c r="E22" s="22">
        <f>COUNTIF(DifficultyList!F$3:F$36,20)</f>
        <v>0</v>
      </c>
      <c r="F22" s="23">
        <f>COUNTIF(DifficultyList!G$3:G$36,20)</f>
        <v>0</v>
      </c>
      <c r="G22" s="20">
        <f>COUNTIF(DifficultyList!H$3:H$36,20)</f>
        <v>0</v>
      </c>
      <c r="H22" s="21">
        <f>COUNTIF(DifficultyList!I$3:I$36,20)</f>
        <v>0</v>
      </c>
      <c r="I22" s="22">
        <f>COUNTIF(DifficultyList!J$3:J$36,20)</f>
        <v>0</v>
      </c>
      <c r="J22" s="23">
        <f>COUNTIF(DifficultyList!K$3:K$36,20)</f>
        <v>0</v>
      </c>
    </row>
    <row r="23" spans="1:10" x14ac:dyDescent="0.15">
      <c r="A23" s="36" t="s">
        <v>41</v>
      </c>
      <c r="B23" s="25">
        <f>SUM(B3:B22)</f>
        <v>32</v>
      </c>
      <c r="C23" s="26">
        <f t="shared" ref="C23:J23" si="0">SUM(C3:C22)</f>
        <v>32</v>
      </c>
      <c r="D23" s="27">
        <f t="shared" si="0"/>
        <v>32</v>
      </c>
      <c r="E23" s="28">
        <f t="shared" si="0"/>
        <v>34</v>
      </c>
      <c r="F23" s="29">
        <f t="shared" si="0"/>
        <v>6</v>
      </c>
      <c r="G23" s="26">
        <f t="shared" si="0"/>
        <v>32</v>
      </c>
      <c r="H23" s="27">
        <f t="shared" si="0"/>
        <v>32</v>
      </c>
      <c r="I23" s="28">
        <f t="shared" si="0"/>
        <v>34</v>
      </c>
      <c r="J23" s="29">
        <f t="shared" si="0"/>
        <v>6</v>
      </c>
    </row>
  </sheetData>
  <sheetProtection password="E972" sheet="1" objects="1" scenarios="1"/>
  <mergeCells count="2">
    <mergeCell ref="B1:F1"/>
    <mergeCell ref="G1:J1"/>
  </mergeCells>
  <phoneticPr fontId="3"/>
  <pageMargins left="0.7" right="0.7" top="0.75" bottom="0.75" header="0.3" footer="0.3"/>
  <pageSetup paperSize="43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DifficultyList</vt:lpstr>
      <vt:lpstr>DifficultyDistribution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TDR-Mix^3 -Original Edition- DifficultyList</dc:title>
  <dc:creator>rairin</dc:creator>
  <cp:keywords>TDR-Mix^3</cp:keywords>
  <cp:lastModifiedBy>rairin</cp:lastModifiedBy>
  <dcterms:created xsi:type="dcterms:W3CDTF">2015-01-12T01:45:17Z</dcterms:created>
  <dcterms:modified xsi:type="dcterms:W3CDTF">2015-02-14T15:02:14Z</dcterms:modified>
</cp:coreProperties>
</file>